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320" windowHeight="7935" activeTab="2"/>
  </bookViews>
  <sheets>
    <sheet name="Δεδομενα" sheetId="1" r:id="rId1"/>
    <sheet name="Ν=300ωρες" sheetId="2" r:id="rId2"/>
    <sheet name="Ν= 1500 ωρες" sheetId="3" r:id="rId3"/>
  </sheets>
  <calcPr calcId="125725"/>
</workbook>
</file>

<file path=xl/calcChain.xml><?xml version="1.0" encoding="utf-8"?>
<calcChain xmlns="http://schemas.openxmlformats.org/spreadsheetml/2006/main">
  <c r="C10" i="3"/>
  <c r="C14" s="1"/>
  <c r="C8"/>
  <c r="C9" s="1"/>
  <c r="C10" i="2"/>
  <c r="C14" s="1"/>
  <c r="C13" i="3"/>
  <c r="C12"/>
  <c r="C11"/>
  <c r="C7"/>
  <c r="C13" i="2"/>
  <c r="C12"/>
  <c r="C11"/>
  <c r="C8"/>
  <c r="C9" s="1"/>
  <c r="C7"/>
  <c r="C11" i="1"/>
  <c r="C9"/>
  <c r="C15" i="2" l="1"/>
  <c r="C16"/>
  <c r="C18" s="1"/>
  <c r="C15" i="3"/>
  <c r="C16" s="1"/>
  <c r="C18" s="1"/>
</calcChain>
</file>

<file path=xl/sharedStrings.xml><?xml version="1.0" encoding="utf-8"?>
<sst xmlns="http://schemas.openxmlformats.org/spreadsheetml/2006/main" count="41" uniqueCount="30">
  <si>
    <r>
      <t>Da</t>
    </r>
    <r>
      <rPr>
        <sz val="10"/>
        <rFont val="Arial"/>
        <family val="2"/>
        <charset val="161"/>
      </rPr>
      <t xml:space="preserve"> (σε έτη)</t>
    </r>
  </si>
  <si>
    <r>
      <t>Dh</t>
    </r>
    <r>
      <rPr>
        <sz val="10"/>
        <rFont val="Arial"/>
        <family val="2"/>
        <charset val="161"/>
      </rPr>
      <t xml:space="preserve"> (σε ώρες)</t>
    </r>
  </si>
  <si>
    <r>
      <t>P</t>
    </r>
    <r>
      <rPr>
        <sz val="10"/>
        <rFont val="Arial"/>
        <family val="2"/>
        <charset val="161"/>
      </rPr>
      <t xml:space="preserve"> :Αξία καινούργιου- μείον η υπολλεμματική αξία (σε ευρώ) </t>
    </r>
  </si>
  <si>
    <t>Ασφάλιστρα (% επι του Μέσου Επενδυμένου Κεφαλαίου του ελκυστήρα)</t>
  </si>
  <si>
    <t>Επιτόκιο μεσομακροπρόθεσμων χορηγήσεων (ι μεσ.)</t>
  </si>
  <si>
    <t>Επιτόκιο βραχυπρόθεσμων χορηγήσεων (ι βραχ.)</t>
  </si>
  <si>
    <t>Δαπάνες λιπαντικών/ώρα λειτουργίας (10% των δαπανών καυσίμου)</t>
  </si>
  <si>
    <t>Δαπάνες συντήρησης μηχανήματος (εργασία 0,17 ώρες/ωρα λειτουργίας και αμοιβή εργασίας 5 ευρώ/ωρα εργασίας συντήρησης)</t>
  </si>
  <si>
    <t>Συντελεστής επισκευών (r=65%)</t>
  </si>
  <si>
    <r>
      <t>S</t>
    </r>
    <r>
      <rPr>
        <sz val="10"/>
        <rFont val="Arial"/>
        <family val="2"/>
        <charset val="161"/>
      </rPr>
      <t xml:space="preserve"> (= Dh/Da ώρες/έτος)</t>
    </r>
  </si>
  <si>
    <t>Υπολογισμός κόστους χρησιμοποίησης ελκυστήρα/ώρα λειτουργίας</t>
  </si>
  <si>
    <r>
      <t>Ασφάλιστρα</t>
    </r>
    <r>
      <rPr>
        <sz val="10"/>
        <rFont val="Arial"/>
        <family val="2"/>
        <charset val="161"/>
      </rPr>
      <t xml:space="preserve">  (P/2*συντελεστής ασφαλίστρων)/N</t>
    </r>
  </si>
  <si>
    <r>
      <t>Τόκος ελκυστήρα</t>
    </r>
    <r>
      <rPr>
        <sz val="10"/>
        <rFont val="Arial"/>
        <family val="2"/>
        <charset val="161"/>
      </rPr>
      <t xml:space="preserve"> (((P/2-((Αποσβεση/2)*Ν) * ι μεσ.)/Ν</t>
    </r>
  </si>
  <si>
    <r>
      <t>Συντήρηση</t>
    </r>
    <r>
      <rPr>
        <sz val="10"/>
        <rFont val="Arial"/>
        <family val="2"/>
        <charset val="161"/>
      </rPr>
      <t xml:space="preserve">  (ωρες συντήρησης/ωρα λειτουργίας*αμοιβή ανθρώπου για συντήρηση)</t>
    </r>
  </si>
  <si>
    <t>Δαπάνες λιπαντικών</t>
  </si>
  <si>
    <r>
      <t>Τόκος επι των δαπανών επισκευών</t>
    </r>
    <r>
      <rPr>
        <sz val="10"/>
        <rFont val="Arial"/>
        <family val="2"/>
        <charset val="161"/>
      </rPr>
      <t xml:space="preserve"> (δαπ. Επισκευών * ι μεσ.)</t>
    </r>
  </si>
  <si>
    <r>
      <t>Υπόλοιποι τόκοι</t>
    </r>
    <r>
      <rPr>
        <sz val="10"/>
        <rFont val="Arial"/>
        <family val="2"/>
        <charset val="161"/>
      </rPr>
      <t xml:space="preserve"> (δαπανες Ασφαλίστρων+Συντηρησης+Καυσίμου+Λιπαντικών)*i βραχ./2</t>
    </r>
  </si>
  <si>
    <r>
      <t xml:space="preserve">ΣΥΝΟΛΟ ΚΟΣΤΟΥΣ ΧΡΗΣΙΜΟΠΟΙΗΣΗΣ ΑΝΑ ΩΡΑ ΛΕΙΤΟΥΡΓΙΑΣ </t>
    </r>
    <r>
      <rPr>
        <sz val="10"/>
        <rFont val="Arial"/>
        <family val="2"/>
        <charset val="161"/>
      </rPr>
      <t>(€/ωρα)</t>
    </r>
  </si>
  <si>
    <r>
      <t xml:space="preserve">Κόστος χρησιμοποίησης ανά έτος, σε ευρώ </t>
    </r>
    <r>
      <rPr>
        <sz val="10"/>
        <rFont val="Arial"/>
        <family val="2"/>
        <charset val="161"/>
      </rPr>
      <t>((κόστος χρησιμοποίησης/ωρα)*Ν)</t>
    </r>
  </si>
  <si>
    <t>N1 (ωρες)</t>
  </si>
  <si>
    <t>Ν2 (ώρες)</t>
  </si>
  <si>
    <t>Δαπάνες καυσίμου (πετρελαίου) ανά ώρα λειτουργίας (0,11*HP*ωρες λειτουργίας*τιμή πετρελαίου 1,4 ευρώ/λίτρο)</t>
  </si>
  <si>
    <t>Ελκυστήρας (HP)</t>
  </si>
  <si>
    <t>Ν1= 300 ωρες</t>
  </si>
  <si>
    <r>
      <t>Απόσβεση</t>
    </r>
    <r>
      <rPr>
        <sz val="10"/>
        <rFont val="Arial"/>
        <family val="2"/>
        <charset val="161"/>
      </rPr>
      <t xml:space="preserve"> P/(Da * N) </t>
    </r>
  </si>
  <si>
    <r>
      <t>Δαπανες καυσίμου</t>
    </r>
    <r>
      <rPr>
        <sz val="10"/>
        <rFont val="Arial"/>
        <family val="2"/>
        <charset val="161"/>
      </rPr>
      <t xml:space="preserve"> (πετρελαίου)-0,11*90Hp*1,4 ευρώ/lit</t>
    </r>
  </si>
  <si>
    <r>
      <t>Επισκευές</t>
    </r>
    <r>
      <rPr>
        <sz val="10"/>
        <rFont val="Arial"/>
        <family val="2"/>
        <charset val="161"/>
      </rPr>
      <t xml:space="preserve"> ((P*r)/Dh)*((Da*N)/Dh)</t>
    </r>
  </si>
  <si>
    <t>Ν1= 1500 ωρες</t>
  </si>
  <si>
    <r>
      <t>Απόσβεση</t>
    </r>
    <r>
      <rPr>
        <sz val="10"/>
        <rFont val="Arial"/>
        <family val="2"/>
      </rPr>
      <t xml:space="preserve"> (P/Dh)</t>
    </r>
  </si>
  <si>
    <r>
      <t>Επισκευές</t>
    </r>
    <r>
      <rPr>
        <sz val="10"/>
        <rFont val="Arial"/>
        <family val="2"/>
        <charset val="161"/>
      </rPr>
      <t xml:space="preserve">   (P*r)/Dh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</si>
</sst>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12"/>
      <name val="Arial"/>
      <family val="2"/>
      <charset val="161"/>
    </font>
    <font>
      <b/>
      <sz val="11"/>
      <name val="Arial"/>
      <family val="2"/>
      <charset val="161"/>
    </font>
    <font>
      <b/>
      <i/>
      <sz val="11"/>
      <name val="Arial"/>
      <family val="2"/>
      <charset val="161"/>
    </font>
    <font>
      <i/>
      <sz val="10"/>
      <name val="Arial"/>
      <family val="2"/>
      <charset val="16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1" fillId="0" borderId="1" xfId="1" applyBorder="1"/>
    <xf numFmtId="0" fontId="1" fillId="0" borderId="1" xfId="1" applyBorder="1" applyAlignment="1">
      <alignment wrapText="1"/>
    </xf>
    <xf numFmtId="0" fontId="1" fillId="0" borderId="0" xfId="2"/>
    <xf numFmtId="2" fontId="1" fillId="0" borderId="0" xfId="2" applyNumberFormat="1"/>
    <xf numFmtId="0" fontId="3" fillId="2" borderId="0" xfId="2" applyFont="1" applyFill="1"/>
    <xf numFmtId="0" fontId="2" fillId="3" borderId="0" xfId="2" applyFont="1" applyFill="1"/>
    <xf numFmtId="0" fontId="2" fillId="0" borderId="1" xfId="2" applyFont="1" applyBorder="1"/>
    <xf numFmtId="2" fontId="1" fillId="0" borderId="1" xfId="2" applyNumberFormat="1" applyBorder="1"/>
    <xf numFmtId="2" fontId="3" fillId="0" borderId="1" xfId="2" applyNumberFormat="1" applyFont="1" applyBorder="1"/>
    <xf numFmtId="3" fontId="5" fillId="0" borderId="1" xfId="2" applyNumberFormat="1" applyFont="1" applyBorder="1"/>
    <xf numFmtId="0" fontId="6" fillId="0" borderId="1" xfId="2" applyFont="1" applyBorder="1"/>
    <xf numFmtId="0" fontId="0" fillId="0" borderId="1" xfId="0" applyBorder="1"/>
    <xf numFmtId="0" fontId="4" fillId="0" borderId="1" xfId="1" applyFont="1" applyBorder="1"/>
    <xf numFmtId="0" fontId="1" fillId="0" borderId="1" xfId="1" applyBorder="1" applyAlignment="1">
      <alignment horizontal="right"/>
    </xf>
    <xf numFmtId="0" fontId="3" fillId="0" borderId="1" xfId="1" applyFont="1" applyBorder="1" applyAlignment="1">
      <alignment wrapText="1"/>
    </xf>
    <xf numFmtId="0" fontId="1" fillId="0" borderId="1" xfId="1" applyFill="1" applyBorder="1" applyAlignment="1">
      <alignment wrapText="1"/>
    </xf>
    <xf numFmtId="0" fontId="1" fillId="3" borderId="0" xfId="2" applyFill="1" applyAlignment="1">
      <alignment horizontal="center"/>
    </xf>
    <xf numFmtId="3" fontId="0" fillId="0" borderId="1" xfId="0" applyNumberFormat="1" applyBorder="1"/>
    <xf numFmtId="3" fontId="1" fillId="0" borderId="1" xfId="1" applyNumberFormat="1" applyBorder="1" applyAlignment="1">
      <alignment horizontal="right"/>
    </xf>
    <xf numFmtId="3" fontId="1" fillId="0" borderId="1" xfId="1" applyNumberFormat="1" applyBorder="1"/>
  </cellXfs>
  <cellStyles count="3">
    <cellStyle name="Normal 3" xfId="1"/>
    <cellStyle name="Normal 4" xfId="2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14"/>
  <sheetViews>
    <sheetView workbookViewId="0">
      <selection activeCell="B2" sqref="B2:C14"/>
    </sheetView>
  </sheetViews>
  <sheetFormatPr defaultRowHeight="15"/>
  <cols>
    <col min="2" max="2" width="35" customWidth="1"/>
    <col min="3" max="3" width="13.7109375" customWidth="1"/>
  </cols>
  <sheetData>
    <row r="2" spans="2:3">
      <c r="B2" s="12" t="s">
        <v>22</v>
      </c>
      <c r="C2" s="18">
        <v>90</v>
      </c>
    </row>
    <row r="3" spans="2:3">
      <c r="B3" s="13" t="s">
        <v>0</v>
      </c>
      <c r="C3" s="19">
        <v>10</v>
      </c>
    </row>
    <row r="4" spans="2:3">
      <c r="B4" s="13" t="s">
        <v>1</v>
      </c>
      <c r="C4" s="19">
        <v>12000</v>
      </c>
    </row>
    <row r="5" spans="2:3" ht="27.75" customHeight="1">
      <c r="B5" s="15" t="s">
        <v>2</v>
      </c>
      <c r="C5" s="19">
        <v>22000</v>
      </c>
    </row>
    <row r="6" spans="2:3" ht="31.5" customHeight="1">
      <c r="B6" s="2" t="s">
        <v>3</v>
      </c>
      <c r="C6" s="14">
        <v>8.3000000000000001E-3</v>
      </c>
    </row>
    <row r="7" spans="2:3" ht="31.5" customHeight="1">
      <c r="B7" s="2" t="s">
        <v>4</v>
      </c>
      <c r="C7" s="14">
        <v>8.2000000000000003E-2</v>
      </c>
    </row>
    <row r="8" spans="2:3" ht="27" customHeight="1">
      <c r="B8" s="2" t="s">
        <v>5</v>
      </c>
      <c r="C8" s="14">
        <v>6.7000000000000004E-2</v>
      </c>
    </row>
    <row r="9" spans="2:3" ht="56.25" customHeight="1">
      <c r="B9" s="2" t="s">
        <v>21</v>
      </c>
      <c r="C9" s="14">
        <f>0.11*C2*1.4</f>
        <v>13.86</v>
      </c>
    </row>
    <row r="10" spans="2:3" ht="33" customHeight="1">
      <c r="B10" s="2" t="s">
        <v>6</v>
      </c>
      <c r="C10" s="14">
        <v>1.3860000000000001</v>
      </c>
    </row>
    <row r="11" spans="2:3" ht="51.75" customHeight="1">
      <c r="B11" s="2" t="s">
        <v>7</v>
      </c>
      <c r="C11" s="1">
        <f>0.17*5</f>
        <v>0.85000000000000009</v>
      </c>
    </row>
    <row r="12" spans="2:3" ht="21" customHeight="1">
      <c r="B12" s="2" t="s">
        <v>8</v>
      </c>
      <c r="C12" s="1">
        <v>0.65</v>
      </c>
    </row>
    <row r="13" spans="2:3">
      <c r="B13" s="1" t="s">
        <v>19</v>
      </c>
      <c r="C13" s="20">
        <v>300</v>
      </c>
    </row>
    <row r="14" spans="2:3">
      <c r="B14" s="16" t="s">
        <v>20</v>
      </c>
      <c r="C14" s="18">
        <v>1500</v>
      </c>
    </row>
  </sheetData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C18"/>
  <sheetViews>
    <sheetView workbookViewId="0">
      <selection activeCell="B4" sqref="B4:C18"/>
    </sheetView>
  </sheetViews>
  <sheetFormatPr defaultRowHeight="15"/>
  <cols>
    <col min="2" max="2" width="80.42578125" customWidth="1"/>
    <col min="3" max="3" width="17.140625" customWidth="1"/>
  </cols>
  <sheetData>
    <row r="4" spans="2:3" ht="15.75">
      <c r="B4" s="5" t="s">
        <v>9</v>
      </c>
      <c r="C4" s="11">
        <v>1200</v>
      </c>
    </row>
    <row r="6" spans="2:3">
      <c r="B6" s="6" t="s">
        <v>10</v>
      </c>
      <c r="C6" s="17" t="s">
        <v>23</v>
      </c>
    </row>
    <row r="7" spans="2:3">
      <c r="B7" s="7" t="s">
        <v>11</v>
      </c>
      <c r="C7" s="8">
        <f>((Δεδομενα!C5/2)*Δεδομενα!C6)/Δεδομενα!C13</f>
        <v>0.30433333333333334</v>
      </c>
    </row>
    <row r="8" spans="2:3">
      <c r="B8" s="7" t="s">
        <v>24</v>
      </c>
      <c r="C8" s="8">
        <f>Δεδομενα!C5/(Δεδομενα!C3*Δεδομενα!C13)</f>
        <v>7.333333333333333</v>
      </c>
    </row>
    <row r="9" spans="2:3">
      <c r="B9" s="7" t="s">
        <v>12</v>
      </c>
      <c r="C9" s="8">
        <f>(((Δεδομενα!C5/2)-((C8/2)*Δεδομενα!C13)*Δεδομενα!C7))/Δεδομενα!C13</f>
        <v>36.366</v>
      </c>
    </row>
    <row r="10" spans="2:3">
      <c r="B10" s="7" t="s">
        <v>26</v>
      </c>
      <c r="C10" s="8">
        <f>((Δεδομενα!C5*Δεδομενα!C12)/Δεδομενα!C4)*((Δεδομενα!C3*Δεδομενα!C13)/Δεδομενα!C4)</f>
        <v>0.29791666666666666</v>
      </c>
    </row>
    <row r="11" spans="2:3">
      <c r="B11" s="7" t="s">
        <v>13</v>
      </c>
      <c r="C11" s="8">
        <f>Δεδομενα!C11</f>
        <v>0.85000000000000009</v>
      </c>
    </row>
    <row r="12" spans="2:3">
      <c r="B12" s="7" t="s">
        <v>25</v>
      </c>
      <c r="C12" s="8">
        <f>Δεδομενα!C9</f>
        <v>13.86</v>
      </c>
    </row>
    <row r="13" spans="2:3">
      <c r="B13" s="7" t="s">
        <v>14</v>
      </c>
      <c r="C13" s="8">
        <f>Δεδομενα!C10</f>
        <v>1.3860000000000001</v>
      </c>
    </row>
    <row r="14" spans="2:3">
      <c r="B14" s="7" t="s">
        <v>15</v>
      </c>
      <c r="C14" s="8">
        <f>C10*Δεδομενα!C7</f>
        <v>2.4429166666666668E-2</v>
      </c>
    </row>
    <row r="15" spans="2:3">
      <c r="B15" s="7" t="s">
        <v>16</v>
      </c>
      <c r="C15" s="8">
        <f>(C7+C11+C12+C13)*Δεδομενα!C8/2</f>
        <v>0.54941116666666667</v>
      </c>
    </row>
    <row r="16" spans="2:3" ht="15.75">
      <c r="B16" s="7" t="s">
        <v>17</v>
      </c>
      <c r="C16" s="9">
        <f>SUM(C7:C15)</f>
        <v>60.971423666666666</v>
      </c>
    </row>
    <row r="17" spans="2:3">
      <c r="B17" s="3"/>
      <c r="C17" s="4"/>
    </row>
    <row r="18" spans="2:3">
      <c r="B18" s="7" t="s">
        <v>18</v>
      </c>
      <c r="C18" s="10">
        <f>C16*Δεδομενα!C13</f>
        <v>18291.427100000001</v>
      </c>
    </row>
  </sheetData>
  <pageMargins left="0.70866141732283472" right="0.70866141732283472" top="0.74803149606299213" bottom="0.74803149606299213" header="0.31496062992125984" footer="0.31496062992125984"/>
  <pageSetup paperSize="9" scale="12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4:C18"/>
  <sheetViews>
    <sheetView tabSelected="1" workbookViewId="0">
      <selection activeCell="B4" sqref="B4:C18"/>
    </sheetView>
  </sheetViews>
  <sheetFormatPr defaultRowHeight="15"/>
  <cols>
    <col min="2" max="2" width="76.28515625" customWidth="1"/>
    <col min="3" max="3" width="23.28515625" customWidth="1"/>
  </cols>
  <sheetData>
    <row r="4" spans="2:3" ht="15.75">
      <c r="B4" s="5" t="s">
        <v>9</v>
      </c>
      <c r="C4" s="11">
        <v>1200</v>
      </c>
    </row>
    <row r="6" spans="2:3">
      <c r="B6" s="6" t="s">
        <v>10</v>
      </c>
      <c r="C6" s="17" t="s">
        <v>27</v>
      </c>
    </row>
    <row r="7" spans="2:3">
      <c r="B7" s="7" t="s">
        <v>11</v>
      </c>
      <c r="C7" s="8">
        <f>((Δεδομενα!C5/2)*Δεδομενα!C6)/Δεδομενα!C13</f>
        <v>0.30433333333333334</v>
      </c>
    </row>
    <row r="8" spans="2:3">
      <c r="B8" s="7" t="s">
        <v>28</v>
      </c>
      <c r="C8" s="8">
        <f>Δεδομενα!C5/Δεδομενα!C4</f>
        <v>1.8333333333333333</v>
      </c>
    </row>
    <row r="9" spans="2:3">
      <c r="B9" s="7" t="s">
        <v>12</v>
      </c>
      <c r="C9" s="8">
        <f>(((Δεδομενα!C5/2)-((C8/2)*Δεδομενα!C14)*Δεδομενα!C7))/Δεδομενα!C14</f>
        <v>7.2581666666666669</v>
      </c>
    </row>
    <row r="10" spans="2:3">
      <c r="B10" s="7" t="s">
        <v>29</v>
      </c>
      <c r="C10" s="8">
        <f>(Δεδομενα!C5*Δεδομενα!C12)/Δεδομενα!C4</f>
        <v>1.1916666666666667</v>
      </c>
    </row>
    <row r="11" spans="2:3">
      <c r="B11" s="7" t="s">
        <v>13</v>
      </c>
      <c r="C11" s="8">
        <f>Δεδομενα!C11</f>
        <v>0.85000000000000009</v>
      </c>
    </row>
    <row r="12" spans="2:3">
      <c r="B12" s="7" t="s">
        <v>25</v>
      </c>
      <c r="C12" s="8">
        <f>Δεδομενα!C9</f>
        <v>13.86</v>
      </c>
    </row>
    <row r="13" spans="2:3">
      <c r="B13" s="7" t="s">
        <v>14</v>
      </c>
      <c r="C13" s="8">
        <f>Δεδομενα!C10</f>
        <v>1.3860000000000001</v>
      </c>
    </row>
    <row r="14" spans="2:3">
      <c r="B14" s="7" t="s">
        <v>15</v>
      </c>
      <c r="C14" s="8">
        <f>C10*Δεδομενα!C7</f>
        <v>9.7716666666666674E-2</v>
      </c>
    </row>
    <row r="15" spans="2:3">
      <c r="B15" s="7" t="s">
        <v>16</v>
      </c>
      <c r="C15" s="8">
        <f>(C7+C11+C12+C13)*Δεδομενα!C8/2</f>
        <v>0.54941116666666667</v>
      </c>
    </row>
    <row r="16" spans="2:3" ht="15.75">
      <c r="B16" s="7" t="s">
        <v>17</v>
      </c>
      <c r="C16" s="9">
        <f>SUM(C7:C15)</f>
        <v>27.330627833333331</v>
      </c>
    </row>
    <row r="17" spans="2:3">
      <c r="B17" s="3"/>
      <c r="C17" s="4"/>
    </row>
    <row r="18" spans="2:3">
      <c r="B18" s="7" t="s">
        <v>18</v>
      </c>
      <c r="C18" s="10">
        <f>C16*Δεδομενα!C14</f>
        <v>40995.941749999998</v>
      </c>
    </row>
  </sheetData>
  <pageMargins left="0.70866141732283472" right="0.70866141732283472" top="0.74803149606299213" bottom="0.74803149606299213" header="0.31496062992125984" footer="0.31496062992125984"/>
  <pageSetup paperSize="9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Δεδομενα</vt:lpstr>
      <vt:lpstr>Ν=300ωρες</vt:lpstr>
      <vt:lpstr>Ν= 1500 ωρες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kostasT</dc:creator>
  <cp:lastModifiedBy> </cp:lastModifiedBy>
  <cp:lastPrinted>2015-12-08T08:35:14Z</cp:lastPrinted>
  <dcterms:created xsi:type="dcterms:W3CDTF">2015-12-07T21:02:45Z</dcterms:created>
  <dcterms:modified xsi:type="dcterms:W3CDTF">2015-12-08T08:36:21Z</dcterms:modified>
</cp:coreProperties>
</file>