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<sst xmlns="http://schemas.openxmlformats.org/spreadsheetml/2006/main" count="28" uniqueCount="27">
  <si>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Net income</t>
  </si>
  <si>
    <t>Required return</t>
  </si>
  <si>
    <t>Abnormal earnings</t>
  </si>
  <si>
    <t>Discounted abnormal earnings</t>
  </si>
  <si>
    <t>Opening book value of equity</t>
  </si>
  <si>
    <t>Cost of equity</t>
  </si>
  <si>
    <t>Closing book value of equity</t>
  </si>
  <si>
    <t>Terminal year</t>
  </si>
  <si>
    <t>PV finite horizon abnormal earnings</t>
  </si>
  <si>
    <t>Present value of AE incl terminal value</t>
  </si>
  <si>
    <t>Book value at valuation date</t>
  </si>
  <si>
    <t>Book value + PV of future Abnormal Earnings</t>
  </si>
  <si>
    <t>Adjust as if received thru year</t>
  </si>
  <si>
    <t>Number of shares</t>
  </si>
  <si>
    <t>Discount factor</t>
  </si>
  <si>
    <t>Value per share</t>
  </si>
  <si>
    <t>Growth rate in terminal year</t>
  </si>
  <si>
    <t>Dividends paid</t>
  </si>
  <si>
    <t>Shares repurchased</t>
  </si>
  <si>
    <t>Undiscounted Abnormal earnings in terminal year</t>
  </si>
  <si>
    <t>Y/E 31/12/06</t>
  </si>
  <si>
    <t>Y/E 31/12/07</t>
  </si>
  <si>
    <t>Y/E 31/12/08</t>
  </si>
  <si>
    <t>Cost of equity = 7.04%</t>
  </si>
  <si>
    <t>Growth rate = 3%</t>
  </si>
  <si>
    <t>$ THOUSANDS</t>
  </si>
  <si>
    <t xml:space="preserve">Terminal value=(AE/(r-g))/(PV factor)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</si>
</sst>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N3" sqref="N3"/>
    </sheetView>
  </sheetViews>
  <sheetFormatPr defaultColWidth="8.8515625" defaultRowHeight="12.75"/>
  <cols>
    <col min="1" max="3" width="8.8515625" style="0" customWidth="1"/>
    <col min="4" max="4" width="19.8515625" style="0" customWidth="1"/>
    <col min="5" max="5" width="16.28125" style="0" bestFit="1" customWidth="1"/>
    <col min="6" max="6" width="15.00390625" style="0" bestFit="1" customWidth="1"/>
    <col min="7" max="7" width="16.28125" style="0" bestFit="1" customWidth="1"/>
    <col min="8" max="8" width="16.140625" style="0" bestFit="1" customWidth="1"/>
  </cols>
  <sheetData>
    <row r="1" spans="1:13" ht="15.75">
      <c r="A1" s="21" t="s">
        <v>25</v>
      </c>
      <c r="B1" s="20"/>
      <c r="C1" s="20"/>
      <c r="D1" s="20"/>
      <c r="E1" s="12" t="s">
        <v>20</v>
      </c>
      <c r="F1" s="12" t="s">
        <v>21</v>
      </c>
      <c r="G1" s="12" t="s">
        <v>22</v>
      </c>
      <c r="H1" s="12" t="s">
        <v>7</v>
      </c>
      <c r="I1" s="2"/>
      <c r="J1" s="2"/>
      <c r="K1" s="2"/>
      <c r="L1" s="2"/>
      <c r="M1" s="2"/>
    </row>
    <row r="2" spans="1:14" ht="15">
      <c r="A2" s="22" t="s">
        <v>4</v>
      </c>
      <c r="B2" s="22"/>
      <c r="C2" s="22"/>
      <c r="D2" s="22"/>
      <c r="E2" s="14">
        <v>180722</v>
      </c>
      <c r="F2" s="14">
        <f>E6</f>
        <v>224400</v>
      </c>
      <c r="G2" s="14">
        <f>F6</f>
        <v>285276</v>
      </c>
      <c r="H2" s="13"/>
      <c r="I2" s="2"/>
      <c r="J2" s="2"/>
      <c r="K2" s="2" t="s">
        <v>5</v>
      </c>
      <c r="L2" s="2"/>
      <c r="M2" s="2"/>
      <c r="N2" s="9">
        <f>0.02+0.84*0.06</f>
        <v>0.07039999999999999</v>
      </c>
    </row>
    <row r="3" spans="1:14" ht="15">
      <c r="A3" s="22" t="s">
        <v>0</v>
      </c>
      <c r="B3" s="22"/>
      <c r="C3" s="22"/>
      <c r="D3" s="22"/>
      <c r="E3" s="14">
        <v>85678</v>
      </c>
      <c r="F3" s="14">
        <v>99876</v>
      </c>
      <c r="G3" s="14">
        <f>F3*1.25</f>
        <v>124845</v>
      </c>
      <c r="H3" s="13"/>
      <c r="I3" s="2"/>
      <c r="J3" s="2"/>
      <c r="K3" s="2" t="s">
        <v>16</v>
      </c>
      <c r="L3" s="2"/>
      <c r="M3" s="2"/>
      <c r="N3" s="9">
        <v>0.03</v>
      </c>
    </row>
    <row r="4" spans="1:8" s="2" customFormat="1" ht="15">
      <c r="A4" s="22" t="s">
        <v>17</v>
      </c>
      <c r="B4" s="22"/>
      <c r="C4" s="22"/>
      <c r="D4" s="22"/>
      <c r="E4" s="14">
        <v>22000</v>
      </c>
      <c r="F4" s="14">
        <v>24000</v>
      </c>
      <c r="G4" s="14">
        <v>0</v>
      </c>
      <c r="H4" s="13"/>
    </row>
    <row r="5" spans="1:13" ht="15">
      <c r="A5" s="22" t="s">
        <v>18</v>
      </c>
      <c r="B5" s="22"/>
      <c r="C5" s="22"/>
      <c r="D5" s="22"/>
      <c r="E5" s="14">
        <v>20000</v>
      </c>
      <c r="F5" s="14">
        <v>15000</v>
      </c>
      <c r="G5" s="14">
        <v>0</v>
      </c>
      <c r="H5" s="13"/>
      <c r="I5" s="2"/>
      <c r="J5" s="2"/>
      <c r="K5" s="2"/>
      <c r="L5" s="2"/>
      <c r="M5" s="2"/>
    </row>
    <row r="6" spans="1:13" ht="15.75">
      <c r="A6" s="22" t="s">
        <v>6</v>
      </c>
      <c r="B6" s="22"/>
      <c r="C6" s="22"/>
      <c r="D6" s="22"/>
      <c r="E6" s="14">
        <f>E2+E3-E4-E5</f>
        <v>224400</v>
      </c>
      <c r="F6" s="14">
        <f>F2+F3-F4-F5</f>
        <v>285276</v>
      </c>
      <c r="G6" s="14">
        <f>G2+G3-G4-G5</f>
        <v>410121</v>
      </c>
      <c r="H6" s="17"/>
      <c r="I6" s="2"/>
      <c r="J6" s="2"/>
      <c r="K6" s="2"/>
      <c r="L6" s="2"/>
      <c r="M6" s="2"/>
    </row>
    <row r="7" spans="1:13" ht="15.75">
      <c r="A7" s="20"/>
      <c r="B7" s="20"/>
      <c r="C7" s="20"/>
      <c r="D7" s="20"/>
      <c r="E7" s="20"/>
      <c r="F7" s="20"/>
      <c r="G7" s="20"/>
      <c r="H7" s="17"/>
      <c r="I7" s="2"/>
      <c r="J7" s="2"/>
      <c r="K7" s="2"/>
      <c r="L7" s="2"/>
      <c r="M7" s="2"/>
    </row>
    <row r="8" spans="1:13" ht="15">
      <c r="A8" s="19" t="s">
        <v>0</v>
      </c>
      <c r="B8" s="19"/>
      <c r="C8" s="19"/>
      <c r="D8" s="19"/>
      <c r="E8" s="16">
        <v>85678</v>
      </c>
      <c r="F8" s="16">
        <v>99876</v>
      </c>
      <c r="G8" s="16">
        <f>F8*1.25</f>
        <v>124845</v>
      </c>
      <c r="H8" s="15"/>
      <c r="I8" s="2"/>
      <c r="J8" s="2"/>
      <c r="K8" s="2"/>
      <c r="L8" s="2"/>
      <c r="M8" s="2"/>
    </row>
    <row r="9" spans="1:13" ht="15">
      <c r="A9" s="19" t="s">
        <v>1</v>
      </c>
      <c r="B9" s="19"/>
      <c r="C9" s="19"/>
      <c r="D9" s="19"/>
      <c r="E9" s="16">
        <f>N2*E2</f>
        <v>12722.828799999997</v>
      </c>
      <c r="F9" s="16">
        <f>N2*F2</f>
        <v>15797.759999999998</v>
      </c>
      <c r="G9" s="16">
        <f>N2*G2</f>
        <v>20083.430399999997</v>
      </c>
      <c r="H9" s="15"/>
      <c r="I9" s="2"/>
      <c r="J9" s="2"/>
      <c r="K9" s="2"/>
      <c r="L9" s="2"/>
      <c r="M9" s="2"/>
    </row>
    <row r="10" spans="1:13" ht="15.75">
      <c r="A10" s="19" t="s">
        <v>2</v>
      </c>
      <c r="B10" s="19"/>
      <c r="C10" s="19"/>
      <c r="D10" s="19"/>
      <c r="E10" s="16">
        <f>E8-E9</f>
        <v>72955.1712</v>
      </c>
      <c r="F10" s="16">
        <f>F8-F9</f>
        <v>84078.24</v>
      </c>
      <c r="G10" s="16">
        <f>G8-G9</f>
        <v>104761.5696</v>
      </c>
      <c r="H10" s="18"/>
      <c r="I10" s="2"/>
      <c r="J10" s="2"/>
      <c r="K10" s="2"/>
      <c r="L10" s="2"/>
      <c r="M10" s="2"/>
    </row>
    <row r="11" spans="1:13" ht="15">
      <c r="A11" s="19" t="s">
        <v>14</v>
      </c>
      <c r="B11" s="19"/>
      <c r="C11" s="19"/>
      <c r="D11" s="19"/>
      <c r="E11" s="16">
        <f>1+N2</f>
        <v>1.0704</v>
      </c>
      <c r="F11" s="16">
        <f>E11*(1+N2)</f>
        <v>1.1457561600000001</v>
      </c>
      <c r="G11" s="16">
        <f>F11*(1+N2)</f>
        <v>1.2264173936640002</v>
      </c>
      <c r="H11" s="15"/>
      <c r="I11" s="2"/>
      <c r="J11" s="2"/>
      <c r="K11" s="2"/>
      <c r="L11" s="2"/>
      <c r="M11" s="2"/>
    </row>
    <row r="12" spans="1:13" ht="15.75">
      <c r="A12" s="19" t="s">
        <v>3</v>
      </c>
      <c r="B12" s="19"/>
      <c r="C12" s="19"/>
      <c r="D12" s="19"/>
      <c r="E12" s="16">
        <f>E10/E11</f>
        <v>68156.92376681614</v>
      </c>
      <c r="F12" s="16">
        <f>F10/F11</f>
        <v>73382.31548325256</v>
      </c>
      <c r="G12" s="16">
        <f>G10/G11</f>
        <v>85420.81198556564</v>
      </c>
      <c r="H12" s="18"/>
      <c r="I12" s="2"/>
      <c r="J12" s="2"/>
      <c r="K12" s="2"/>
      <c r="L12" s="2"/>
      <c r="M12" s="2"/>
    </row>
    <row r="13" spans="1:13" ht="15.75">
      <c r="A13" s="19" t="s">
        <v>19</v>
      </c>
      <c r="B13" s="19"/>
      <c r="C13" s="19"/>
      <c r="D13" s="19"/>
      <c r="E13" s="19"/>
      <c r="F13" s="19"/>
      <c r="G13" s="19"/>
      <c r="H13" s="15">
        <f>G10*1.03</f>
        <v>107904.41668800001</v>
      </c>
      <c r="I13" s="10"/>
      <c r="J13" s="2"/>
      <c r="K13" s="2"/>
      <c r="L13" s="2"/>
      <c r="M13" s="2"/>
    </row>
    <row r="15" spans="1:13" ht="15">
      <c r="A15" s="19" t="s">
        <v>8</v>
      </c>
      <c r="B15" s="19"/>
      <c r="C15" s="19"/>
      <c r="D15" s="19"/>
      <c r="E15" s="16">
        <f>SUM(E12:G12)</f>
        <v>226960.05123563434</v>
      </c>
      <c r="F15" s="1"/>
      <c r="G15" s="1"/>
      <c r="H15" s="1"/>
      <c r="I15" s="2"/>
      <c r="J15" s="2"/>
      <c r="K15" s="2"/>
      <c r="L15" s="2"/>
      <c r="M15" s="2"/>
    </row>
    <row r="16" spans="1:13" ht="15.75">
      <c r="A16" s="19" t="s">
        <v>26</v>
      </c>
      <c r="B16" s="19"/>
      <c r="C16" s="19"/>
      <c r="D16" s="19"/>
      <c r="E16" s="16">
        <f>H13/(N2-N3)/G11</f>
        <v>2177807.8303250656</v>
      </c>
      <c r="F16" s="4"/>
      <c r="G16" s="11"/>
      <c r="H16" s="1"/>
      <c r="I16" s="2"/>
      <c r="J16" s="2"/>
      <c r="K16" s="2"/>
      <c r="L16" s="2"/>
      <c r="M16" s="2"/>
    </row>
    <row r="17" spans="1:13" ht="15">
      <c r="A17" s="19" t="s">
        <v>9</v>
      </c>
      <c r="B17" s="19"/>
      <c r="C17" s="19"/>
      <c r="D17" s="19"/>
      <c r="E17" s="16">
        <f>E15+E16</f>
        <v>2404767.8815607</v>
      </c>
      <c r="F17" s="1"/>
      <c r="G17" s="1"/>
      <c r="H17" s="1"/>
      <c r="I17" s="2"/>
      <c r="J17" s="2"/>
      <c r="K17" s="2"/>
      <c r="L17" s="2"/>
      <c r="M17" s="2"/>
    </row>
    <row r="18" spans="1:13" ht="15">
      <c r="A18" s="19" t="s">
        <v>12</v>
      </c>
      <c r="B18" s="19"/>
      <c r="C18" s="19"/>
      <c r="D18" s="19"/>
      <c r="E18" s="16">
        <f>E17*(1+N2)^0.5</f>
        <v>2487976.1508311583</v>
      </c>
      <c r="F18" s="1"/>
      <c r="G18" s="1"/>
      <c r="H18" s="1"/>
      <c r="I18" s="2"/>
      <c r="J18" s="2"/>
      <c r="K18" s="2"/>
      <c r="L18" s="2"/>
      <c r="M18" s="2"/>
    </row>
    <row r="19" spans="1:13" ht="15.75">
      <c r="A19" s="19" t="s">
        <v>10</v>
      </c>
      <c r="B19" s="19"/>
      <c r="C19" s="19"/>
      <c r="D19" s="19"/>
      <c r="E19" s="16">
        <f>E2</f>
        <v>180722</v>
      </c>
      <c r="F19" s="6"/>
      <c r="G19" s="1"/>
      <c r="H19" s="1"/>
      <c r="I19" s="2"/>
      <c r="J19" s="2"/>
      <c r="K19" s="2"/>
      <c r="L19" s="2"/>
      <c r="M19" s="2"/>
    </row>
    <row r="20" spans="1:13" ht="15.75">
      <c r="A20" s="19" t="s">
        <v>11</v>
      </c>
      <c r="B20" s="19"/>
      <c r="C20" s="19"/>
      <c r="D20" s="19"/>
      <c r="E20" s="16">
        <f>E19+E18</f>
        <v>2668698.1508311583</v>
      </c>
      <c r="F20" s="6"/>
      <c r="G20" s="1"/>
      <c r="H20" s="1"/>
      <c r="I20" s="2"/>
      <c r="J20" s="2"/>
      <c r="K20" s="2"/>
      <c r="L20" s="2"/>
      <c r="M20" s="2"/>
    </row>
    <row r="21" spans="1:13" ht="15.75">
      <c r="A21" s="19" t="s">
        <v>13</v>
      </c>
      <c r="B21" s="19"/>
      <c r="C21" s="19"/>
      <c r="D21" s="19"/>
      <c r="E21" s="16">
        <v>16528</v>
      </c>
      <c r="F21" s="6"/>
      <c r="G21" s="1"/>
      <c r="H21" s="1"/>
      <c r="I21" s="2"/>
      <c r="J21" s="2"/>
      <c r="K21" s="2"/>
      <c r="L21" s="2"/>
      <c r="M21" s="2"/>
    </row>
    <row r="22" spans="1:13" ht="15.75">
      <c r="A22" s="19" t="s">
        <v>15</v>
      </c>
      <c r="B22" s="19"/>
      <c r="C22" s="19"/>
      <c r="D22" s="19"/>
      <c r="E22" s="15">
        <f>E20/E21</f>
        <v>161.4652801809752</v>
      </c>
      <c r="F22" s="6"/>
      <c r="G22" s="1"/>
      <c r="H22" s="1"/>
      <c r="I22" s="2"/>
      <c r="J22" s="2"/>
      <c r="K22" s="2"/>
      <c r="L22" s="2"/>
      <c r="M22" s="2"/>
    </row>
    <row r="23" spans="9:13" ht="15">
      <c r="I23" s="2"/>
      <c r="J23" s="2"/>
      <c r="K23" s="2"/>
      <c r="L23" s="2"/>
      <c r="M23" s="2"/>
    </row>
    <row r="24" spans="1:13" ht="15.75">
      <c r="A24" s="1" t="s">
        <v>23</v>
      </c>
      <c r="D24" s="5"/>
      <c r="I24" s="2"/>
      <c r="J24" s="2"/>
      <c r="K24" s="2"/>
      <c r="L24" s="2"/>
      <c r="M24" s="2"/>
    </row>
    <row r="25" spans="1:13" ht="15">
      <c r="A25" s="1" t="s">
        <v>24</v>
      </c>
      <c r="I25" s="2"/>
      <c r="J25" s="2"/>
      <c r="K25" s="2"/>
      <c r="L25" s="2"/>
      <c r="M25" s="2"/>
    </row>
    <row r="26" spans="9:13" ht="15">
      <c r="I26" s="2"/>
      <c r="J26" s="2"/>
      <c r="K26" s="2"/>
      <c r="L26" s="2"/>
      <c r="M26" s="2"/>
    </row>
    <row r="27" spans="1:13" ht="15.75">
      <c r="A27" s="3"/>
      <c r="I27" s="2"/>
      <c r="J27" s="2"/>
      <c r="K27" s="2"/>
      <c r="L27" s="2"/>
      <c r="M27" s="2"/>
    </row>
    <row r="28" spans="1:13" ht="15.7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8" s="7" customFormat="1" ht="15.75">
      <c r="A29" s="5"/>
      <c r="B29" s="8"/>
      <c r="C29" s="8"/>
      <c r="D29" s="8"/>
      <c r="E29" s="8"/>
      <c r="F29" s="8"/>
      <c r="G29" s="8"/>
      <c r="H29" s="8"/>
    </row>
  </sheetData>
  <sheetProtection/>
  <mergeCells count="21">
    <mergeCell ref="A1:D1"/>
    <mergeCell ref="A2:D2"/>
    <mergeCell ref="A3:D3"/>
    <mergeCell ref="A4:D4"/>
    <mergeCell ref="A5:D5"/>
    <mergeCell ref="A6:D6"/>
    <mergeCell ref="A7:G7"/>
    <mergeCell ref="A8:D8"/>
    <mergeCell ref="A9:D9"/>
    <mergeCell ref="A10:D10"/>
    <mergeCell ref="A11:D11"/>
    <mergeCell ref="A12:D12"/>
    <mergeCell ref="A13:G13"/>
    <mergeCell ref="A15:D15"/>
    <mergeCell ref="A16:D16"/>
    <mergeCell ref="A17:D17"/>
    <mergeCell ref="A22:D22"/>
    <mergeCell ref="A18:D18"/>
    <mergeCell ref="A19:D19"/>
    <mergeCell ref="A20:D20"/>
    <mergeCell ref="A21:D21"/>
  </mergeCells>
  <printOptions/>
  <pageMargins left="0.75" right="0.75" top="1" bottom="1" header="0.5" footer="0.5"/>
  <pageSetup horizontalDpi="600" verticalDpi="600" orientation="portrait" paperSize="9" scale="79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odwyer</dc:creator>
  <cp:keywords/>
  <dc:description/>
  <cp:lastModifiedBy>Georgakopoulos, Georgios</cp:lastModifiedBy>
  <cp:lastPrinted>2006-02-27T10:01:15Z</cp:lastPrinted>
  <dcterms:created xsi:type="dcterms:W3CDTF">2005-01-12T14:11:12Z</dcterms:created>
  <dcterms:modified xsi:type="dcterms:W3CDTF">2013-04-25T15:30:19Z</dcterms:modified>
  <cp:category/>
  <cp:version/>
  <cp:contentType/>
  <cp:contentStatus/>
</cp:coreProperties>
</file>